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5600" windowHeight="7320" activeTab="2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3">'B&amp;U'!$2:$4</definedName>
    <definedName name="_xlnm.Print_Titles" localSheetId="2">'P&amp;T'!$2:$4</definedName>
    <definedName name="_xlnm.Print_Titles" localSheetId="5">'S&amp;S'!$2:$4</definedName>
    <definedName name="_xlnm.Print_Titles" localSheetId="1">ØK!$1:$3</definedName>
  </definedNames>
  <calcPr calcId="145621"/>
</workbook>
</file>

<file path=xl/calcChain.xml><?xml version="1.0" encoding="utf-8"?>
<calcChain xmlns="http://schemas.openxmlformats.org/spreadsheetml/2006/main">
  <c r="C12" i="4" l="1"/>
  <c r="D12" i="4"/>
  <c r="E12" i="4"/>
  <c r="B12" i="4"/>
  <c r="D7" i="1" l="1"/>
  <c r="E7" i="1"/>
  <c r="F7" i="1"/>
  <c r="C7" i="1"/>
  <c r="E14" i="7" l="1"/>
  <c r="F9" i="1" s="1"/>
  <c r="D14" i="7"/>
  <c r="E9" i="1" s="1"/>
  <c r="C14" i="7"/>
  <c r="D9" i="1" s="1"/>
  <c r="B14" i="7"/>
  <c r="C9" i="1" s="1"/>
  <c r="B12" i="6"/>
  <c r="C5" i="1" s="1"/>
  <c r="C12" i="6"/>
  <c r="D5" i="1" s="1"/>
  <c r="D12" i="6"/>
  <c r="E5" i="1" s="1"/>
  <c r="E12" i="6"/>
  <c r="F5" i="1" s="1"/>
  <c r="E16" i="3" l="1"/>
  <c r="F10" i="1" s="1"/>
  <c r="D16" i="3"/>
  <c r="E10" i="1" s="1"/>
  <c r="C16" i="3"/>
  <c r="D10" i="1" s="1"/>
  <c r="B16" i="3"/>
  <c r="C10" i="1" s="1"/>
  <c r="E15" i="2"/>
  <c r="F8" i="1" s="1"/>
  <c r="D15" i="2"/>
  <c r="E8" i="1" s="1"/>
  <c r="C15" i="2"/>
  <c r="D8" i="1" s="1"/>
  <c r="B15" i="2"/>
  <c r="C8" i="1" s="1"/>
  <c r="E24" i="5"/>
  <c r="F6" i="1" s="1"/>
  <c r="D24" i="5"/>
  <c r="E6" i="1" s="1"/>
  <c r="C24" i="5"/>
  <c r="D6" i="1" s="1"/>
  <c r="B24" i="5"/>
  <c r="C6" i="1" s="1"/>
  <c r="C11" i="1" l="1"/>
  <c r="C12" i="1" s="1"/>
  <c r="D11" i="1"/>
  <c r="D12" i="1" s="1"/>
  <c r="E11" i="1"/>
  <c r="E12" i="1" s="1"/>
  <c r="F11" i="1"/>
  <c r="F12" i="1" l="1"/>
  <c r="F13" i="1" s="1"/>
  <c r="D13" i="1"/>
  <c r="C13" i="1"/>
  <c r="E13" i="1"/>
</calcChain>
</file>

<file path=xl/sharedStrings.xml><?xml version="1.0" encoding="utf-8"?>
<sst xmlns="http://schemas.openxmlformats.org/spreadsheetml/2006/main" count="160" uniqueCount="76">
  <si>
    <t>Ændringer i 2015</t>
  </si>
  <si>
    <t>Ændringer i 2016</t>
  </si>
  <si>
    <t>Ændringer i 2017</t>
  </si>
  <si>
    <t>Ændringer i 2018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</si>
  <si>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</si>
  <si>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</si>
  <si>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</si>
  <si>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</si>
  <si>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</si>
  <si>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</si>
  <si>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</si>
  <si>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</si>
  <si>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Sum</t>
  </si>
  <si>
    <t>Beløb i hele kroner (+ = udgifter)</t>
  </si>
  <si>
    <t>Krogen: Tilbygning af rum til fysiotrapeutisk behandling</t>
  </si>
  <si>
    <t>Lunden: Indgansparti til Living Lab, Varde</t>
  </si>
  <si>
    <t>Handicap Bo- og beskæftigelse: Til og ombygning af handicapboliger i Ølgod</t>
  </si>
  <si>
    <t>Hjælpemiddeldepot: Nyt Låsesystem</t>
  </si>
  <si>
    <t>Udskiftning af vejafvanding i forbindelse med kloakseparering. Årre, Starup-Tofterup og Agerbæk i 2013, Næsbjerg i 2014, Vrøgum i 2015 og Nordenskov i 2016.</t>
  </si>
  <si>
    <t>Værksted til minimurerne Jf. udvalgssag i maj 2013</t>
  </si>
  <si>
    <t>Landsbyfornyelse</t>
  </si>
  <si>
    <t>Trafiksikkerhed 2013, handleplan</t>
  </si>
  <si>
    <t>Stålværks- og trådspinderigrunden</t>
  </si>
  <si>
    <t>Ny bogbus</t>
  </si>
  <si>
    <t>Biblioteket - Indretning af fremtidens bibliotek</t>
  </si>
  <si>
    <t>Janusbygningen - udvidelse af bygningen</t>
  </si>
  <si>
    <t>Renovering af broer
Løbende vedligeholdelse af brokapitalen, jf. udvalgssag i maj 2013. Beslutning i Byrådet d. 03-12.2013 at Tarphagebroen renoveres i 2014 og finansieres delvis med 1,75 mio. kr. fra brovedligeholdelse for 2015</t>
  </si>
  <si>
    <t>Nedlæggelse af brandhaner</t>
  </si>
  <si>
    <t xml:space="preserve">Pulje til kommunale bygninger/ældreboliger, som skal afvikles "nedrivningspuljen". </t>
  </si>
  <si>
    <t>Områdefornyelse i Varde Midtby - KulturSpinderiet</t>
  </si>
  <si>
    <t>Holme Å - genopretning</t>
  </si>
  <si>
    <t>Cykelstier - større pulje (ekstra i forhold de afsatte 3 mio. kr. pr. år</t>
  </si>
  <si>
    <t>Trafikregulering Ribevej ved Jeppe Skovgaardsvej</t>
  </si>
  <si>
    <t>Kyst til Kyst Stien, broer</t>
  </si>
  <si>
    <t>Ungdomshus (Stål- og Trådspinderigrunden)</t>
  </si>
  <si>
    <t>Ombygning og renovering af Lykkesgårdskolen</t>
  </si>
  <si>
    <t>Ombygning og renovering af overbygningen på Lykkesgårdskolen</t>
  </si>
  <si>
    <t>Ny børnehave i Årre (2 beregninger 10,9 mio kr. ved barmarksprojekt og 10,7 mio. kr. på eks. grund.</t>
  </si>
  <si>
    <t>Krogen: Forbedring af udendørsfsciliteterne på Jægumsvej</t>
  </si>
  <si>
    <t>Hjemmepleje Midt/Vest: Ombygning Hybenbo</t>
  </si>
  <si>
    <t>Grundkapitalindskud (boliger)</t>
  </si>
  <si>
    <t>P/L-fremskrivning (1,3%) til 2015-priser</t>
  </si>
  <si>
    <t>Forhøjelse af puljen til Landsbyfornyelse</t>
  </si>
  <si>
    <t>Trådspinderi, arkitektkonkurrence</t>
  </si>
  <si>
    <t>Implementering af halplan</t>
  </si>
  <si>
    <t>Afledte byforskønnelser i forindelse med kloakseparering i diverse byer</t>
  </si>
  <si>
    <t>Nybygning af toilet i Ho</t>
  </si>
  <si>
    <t xml:space="preserve">Idrætsfaciliteter ved Lykkegårdsskolen </t>
  </si>
  <si>
    <t xml:space="preserve">Pulje til Byfornyelser/byudviklings-planer i diverse byer </t>
  </si>
  <si>
    <t>Forslag til anlægsprojekter i budget 2015 - 2018</t>
  </si>
  <si>
    <t>Nybygning af toiletbygning i Varde</t>
  </si>
  <si>
    <t>Anlægsprojekter i budget 2015 - 2018</t>
  </si>
  <si>
    <t>Økonomiudvalget</t>
  </si>
  <si>
    <t>Udvalget for Plan og teknik</t>
  </si>
  <si>
    <t>Udvalg for børn og undervisning</t>
  </si>
  <si>
    <t>Udvalg for kultur og Fritid</t>
  </si>
  <si>
    <t>Ideoplæg/forprojektering af faciliteter til Agerbæk skoles behov for lokaler til idræt/aktiviteter</t>
  </si>
  <si>
    <t>Investering i energibesparende foranstaltninger</t>
  </si>
  <si>
    <t>Vedligeholdelse af kommunale bygninger</t>
  </si>
  <si>
    <t>Uudmøntet råderum til senere prioritering</t>
  </si>
  <si>
    <t>Energibesparende foranstaltning ved  Bytoften 2, Varde (nyt rådhusbyggeri)</t>
  </si>
  <si>
    <t>Vedligeholdelse og ombygning af Bytoften 2, Varde (nyt rådhusbyggeri)</t>
  </si>
  <si>
    <t>Separering af kloak ved kommunale ejedomme. Årre, Agerbæk og Starup-Tofterup i 2013. Næsbjerg i 2014 og Nordenskov i 2016.</t>
  </si>
  <si>
    <t>Varde Midtby - byfornyelsesprojekter</t>
  </si>
  <si>
    <t>Cykelstiprojekter</t>
  </si>
  <si>
    <t>Områdefornyelse i Varde Midtby. Forskønnelse af gader, veje,
 torve og pladser; Oplevelsesloop; Toiletter ved Minimurernes værksted; juleboder</t>
  </si>
  <si>
    <t>Renoverings- og anlægspulje vedr. skoler og dagtilbud incl. ramper</t>
  </si>
  <si>
    <t>Opførelse af ny Børnehave i Tistrup</t>
  </si>
  <si>
    <t xml:space="preserve"> </t>
  </si>
  <si>
    <t>Projektet lånefinansieres</t>
  </si>
  <si>
    <t>Renovering og ombygning af kælder til personalefaciliteter på Vinkelvejcenteret Ølgod</t>
  </si>
  <si>
    <t>Renovering af hovedbygning på ældreboligcenter Thueslund</t>
  </si>
  <si>
    <t>Ombygning af plejeboliger til servicearealer på Helle Plejecenter</t>
  </si>
  <si>
    <t>Udarbejdelse af masterplan for Varde Fritidscenter</t>
  </si>
  <si>
    <t>Kommunalt tilskud til etablering af Tirpitz Museum</t>
  </si>
  <si>
    <t xml:space="preserve">For at kunne leve op til Økonomiaftalen mellem Regering og KL bemyndiges Forvaltningen til, at der efterfølgende kan ske flytninger fra anlæg til drift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</si>
</sst>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5">
    <xf numFmtId="0" fontId="0" fillId="0" borderId="0" xfId="0"/>
    <xf numFmtId="0" fontId="3" fillId="2" borderId="4" xfId="0" applyFont="1" applyFill="1" applyBorder="1" applyAlignment="1">
      <alignment horizont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/>
    <xf numFmtId="0" fontId="3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0" xfId="0" applyFont="1"/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10" xfId="0" applyNumberFormat="1" applyFont="1" applyBorder="1"/>
    <xf numFmtId="3" fontId="3" fillId="0" borderId="6" xfId="0" applyNumberFormat="1" applyFont="1" applyBorder="1"/>
    <xf numFmtId="3" fontId="0" fillId="0" borderId="0" xfId="0" applyNumberFormat="1"/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3" fontId="2" fillId="0" borderId="4" xfId="0" applyNumberFormat="1" applyFont="1" applyFill="1" applyBorder="1"/>
    <xf numFmtId="0" fontId="9" fillId="0" borderId="13" xfId="0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3" fontId="9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165" fontId="6" fillId="0" borderId="8" xfId="3" applyNumberFormat="1" applyFont="1" applyBorder="1" applyAlignment="1">
      <alignment vertical="center"/>
    </xf>
    <xf numFmtId="165" fontId="6" fillId="0" borderId="9" xfId="3" applyNumberFormat="1" applyFont="1" applyBorder="1" applyAlignment="1">
      <alignment vertical="center"/>
    </xf>
    <xf numFmtId="165" fontId="6" fillId="0" borderId="7" xfId="3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/>
    <xf numFmtId="0" fontId="0" fillId="0" borderId="6" xfId="0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2" fillId="2" borderId="5" xfId="0" applyFont="1" applyFill="1" applyBorder="1" applyAlignment="1"/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2" xfId="0" applyBorder="1" applyAlignment="1"/>
    <xf numFmtId="0" fontId="5" fillId="2" borderId="5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Komma" xfId="3" builtinId="3"/>
    <cellStyle name="Komma 2" xfId="2"/>
    <cellStyle name="Komma 2 2" xfId="4"/>
    <cellStyle name="Komma 3" xfId="5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A23" sqref="A23"/>
    </sheetView>
  </sheetViews>
  <sheetFormatPr defaultRowHeight="14.5" x14ac:dyDescent="0.35"/>
  <cols>
    <col min="1" max="1" width="50.1796875" customWidth="1"/>
    <col min="3" max="3" width="17.54296875" customWidth="1"/>
    <col min="4" max="4" width="17.81640625" customWidth="1"/>
    <col min="5" max="5" width="19.1796875" customWidth="1"/>
    <col min="6" max="6" width="16.81640625" customWidth="1"/>
  </cols>
  <sheetData>
    <row r="1" spans="1:6" ht="15.75" thickBot="1" x14ac:dyDescent="0.35"/>
    <row r="2" spans="1:6" ht="41.15" customHeight="1" thickBot="1" x14ac:dyDescent="0.4">
      <c r="A2" s="58" t="s">
        <v>51</v>
      </c>
      <c r="B2" s="58"/>
      <c r="C2" s="58"/>
      <c r="D2" s="58"/>
      <c r="E2" s="58"/>
      <c r="F2" s="58"/>
    </row>
    <row r="3" spans="1:6" ht="24.75" customHeight="1" thickBot="1" x14ac:dyDescent="0.4">
      <c r="A3" s="60" t="s">
        <v>4</v>
      </c>
      <c r="B3" s="62"/>
      <c r="C3" s="59" t="s">
        <v>13</v>
      </c>
      <c r="D3" s="59"/>
      <c r="E3" s="59"/>
      <c r="F3" s="59"/>
    </row>
    <row r="4" spans="1:6" ht="41" customHeight="1" thickBot="1" x14ac:dyDescent="0.55000000000000004">
      <c r="A4" s="61"/>
      <c r="B4" s="63"/>
      <c r="C4" s="1">
        <v>2015</v>
      </c>
      <c r="D4" s="1">
        <v>2016</v>
      </c>
      <c r="E4" s="1">
        <v>2017</v>
      </c>
      <c r="F4" s="1">
        <v>2018</v>
      </c>
    </row>
    <row r="5" spans="1:6" ht="41.9" customHeight="1" x14ac:dyDescent="0.35">
      <c r="A5" s="2" t="s">
        <v>5</v>
      </c>
      <c r="B5" s="3"/>
      <c r="C5" s="14">
        <f>+ØK!B12</f>
        <v>53240000</v>
      </c>
      <c r="D5" s="14">
        <f>+ØK!C12</f>
        <v>44100000</v>
      </c>
      <c r="E5" s="14">
        <f>+ØK!D12</f>
        <v>56800000</v>
      </c>
      <c r="F5" s="14">
        <f>+ØK!E12</f>
        <v>97700000</v>
      </c>
    </row>
    <row r="6" spans="1:6" ht="41.9" customHeight="1" x14ac:dyDescent="0.35">
      <c r="A6" s="4" t="s">
        <v>6</v>
      </c>
      <c r="B6" s="5"/>
      <c r="C6" s="15">
        <f>+'P&amp;T'!B24</f>
        <v>17672666</v>
      </c>
      <c r="D6" s="15">
        <f>+'P&amp;T'!C24</f>
        <v>26104000</v>
      </c>
      <c r="E6" s="15">
        <f>+'P&amp;T'!D24</f>
        <v>22100000</v>
      </c>
      <c r="F6" s="15">
        <f>+'P&amp;T'!E24</f>
        <v>8550000</v>
      </c>
    </row>
    <row r="7" spans="1:6" ht="32.15" customHeight="1" x14ac:dyDescent="0.35">
      <c r="A7" s="5" t="s">
        <v>7</v>
      </c>
      <c r="B7" s="5"/>
      <c r="C7" s="15">
        <f>'B&amp;U'!B12</f>
        <v>67500000</v>
      </c>
      <c r="D7" s="15">
        <f>'B&amp;U'!C12</f>
        <v>21200000</v>
      </c>
      <c r="E7" s="15">
        <f>'B&amp;U'!D12</f>
        <v>3000000</v>
      </c>
      <c r="F7" s="15">
        <f>'B&amp;U'!E12</f>
        <v>3000000</v>
      </c>
    </row>
    <row r="8" spans="1:6" ht="32.15" customHeight="1" x14ac:dyDescent="0.35">
      <c r="A8" s="5" t="s">
        <v>8</v>
      </c>
      <c r="B8" s="5"/>
      <c r="C8" s="15">
        <f>+'K&amp;F'!B15</f>
        <v>3550000</v>
      </c>
      <c r="D8" s="15">
        <f>+'K&amp;F'!C15</f>
        <v>12650000</v>
      </c>
      <c r="E8" s="15">
        <f>+'K&amp;F'!D15</f>
        <v>18500000</v>
      </c>
      <c r="F8" s="15">
        <f>+'K&amp;F'!E15</f>
        <v>3000000</v>
      </c>
    </row>
    <row r="9" spans="1:6" ht="32.15" customHeight="1" x14ac:dyDescent="0.35">
      <c r="A9" s="6" t="s">
        <v>9</v>
      </c>
      <c r="B9" s="6"/>
      <c r="C9" s="16">
        <f>+'S&amp;S'!B14</f>
        <v>9388926</v>
      </c>
      <c r="D9" s="16">
        <f>+'S&amp;S'!C14</f>
        <v>7565000</v>
      </c>
      <c r="E9" s="16">
        <f>+'S&amp;S'!D14</f>
        <v>11336420</v>
      </c>
      <c r="F9" s="16">
        <f>+'S&amp;S'!E14</f>
        <v>0</v>
      </c>
    </row>
    <row r="10" spans="1:6" ht="32.15" customHeight="1" thickBot="1" x14ac:dyDescent="0.4">
      <c r="A10" s="6" t="s">
        <v>10</v>
      </c>
      <c r="B10" s="6"/>
      <c r="C10" s="16">
        <f>+'A&amp;I'!B16</f>
        <v>0</v>
      </c>
      <c r="D10" s="16">
        <f>+'A&amp;I'!C16</f>
        <v>0</v>
      </c>
      <c r="E10" s="16">
        <f>+'A&amp;I'!D16</f>
        <v>0</v>
      </c>
      <c r="F10" s="16">
        <f>+'A&amp;I'!E16</f>
        <v>0</v>
      </c>
    </row>
    <row r="11" spans="1:6" ht="32.15" customHeight="1" x14ac:dyDescent="0.35">
      <c r="A11" s="7" t="s">
        <v>12</v>
      </c>
      <c r="B11" s="7"/>
      <c r="C11" s="17">
        <f>SUM(C5:C10)</f>
        <v>151351592</v>
      </c>
      <c r="D11" s="17">
        <f t="shared" ref="D11:F11" si="0">SUM(D5:D10)</f>
        <v>111619000</v>
      </c>
      <c r="E11" s="17">
        <f t="shared" si="0"/>
        <v>111736420</v>
      </c>
      <c r="F11" s="17">
        <f t="shared" si="0"/>
        <v>112250000</v>
      </c>
    </row>
    <row r="12" spans="1:6" ht="32.15" customHeight="1" thickBot="1" x14ac:dyDescent="0.55000000000000004">
      <c r="A12" s="8" t="s">
        <v>41</v>
      </c>
      <c r="B12" s="8"/>
      <c r="C12" s="18">
        <f>C11*0.013</f>
        <v>1967570.696</v>
      </c>
      <c r="D12" s="18">
        <f>(D11*0.013)-66300</f>
        <v>1384747</v>
      </c>
      <c r="E12" s="18">
        <f>E11*0.013-227500</f>
        <v>1225073.46</v>
      </c>
      <c r="F12" s="18">
        <f>F11*0.013-733200</f>
        <v>726050</v>
      </c>
    </row>
    <row r="13" spans="1:6" ht="32.15" customHeight="1" thickBot="1" x14ac:dyDescent="0.55000000000000004">
      <c r="A13" s="9" t="s">
        <v>11</v>
      </c>
      <c r="B13" s="9"/>
      <c r="C13" s="19">
        <f>SUM(C11:C12)</f>
        <v>153319162.69600001</v>
      </c>
      <c r="D13" s="19">
        <f t="shared" ref="D13:F13" si="1">SUM(D11:D12)</f>
        <v>113003747</v>
      </c>
      <c r="E13" s="19">
        <f t="shared" si="1"/>
        <v>112961493.45999999</v>
      </c>
      <c r="F13" s="19">
        <f t="shared" si="1"/>
        <v>112976050</v>
      </c>
    </row>
    <row r="15" spans="1:6" x14ac:dyDescent="0.35">
      <c r="A15" t="s">
        <v>75</v>
      </c>
    </row>
    <row r="16" spans="1:6" x14ac:dyDescent="0.35">
      <c r="A16" s="13"/>
    </row>
  </sheetData>
  <mergeCells count="4">
    <mergeCell ref="A2:F2"/>
    <mergeCell ref="C3:F3"/>
    <mergeCell ref="A3:A4"/>
    <mergeCell ref="B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121930-14&amp;Csag nr. 13-16120&amp;R&amp;P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A20" sqref="A20"/>
    </sheetView>
  </sheetViews>
  <sheetFormatPr defaultColWidth="8.54296875" defaultRowHeight="14.5" x14ac:dyDescent="0.35"/>
  <cols>
    <col min="1" max="1" width="65.1796875" customWidth="1"/>
    <col min="2" max="5" width="15.81640625" customWidth="1"/>
    <col min="6" max="6" width="18.1796875" customWidth="1"/>
  </cols>
  <sheetData>
    <row r="1" spans="1:6" ht="39" customHeight="1" thickBot="1" x14ac:dyDescent="0.4">
      <c r="A1" s="64" t="s">
        <v>49</v>
      </c>
      <c r="B1" s="65"/>
      <c r="C1" s="65"/>
      <c r="D1" s="65"/>
      <c r="E1" s="66"/>
    </row>
    <row r="2" spans="1:6" ht="25.4" customHeight="1" thickBot="1" x14ac:dyDescent="0.4">
      <c r="A2" s="67" t="s">
        <v>52</v>
      </c>
      <c r="B2" s="68" t="s">
        <v>13</v>
      </c>
      <c r="C2" s="69"/>
      <c r="D2" s="69"/>
      <c r="E2" s="69"/>
    </row>
    <row r="3" spans="1:6" ht="34.5" thickBot="1" x14ac:dyDescent="0.45">
      <c r="A3" s="61"/>
      <c r="B3" s="22" t="s">
        <v>0</v>
      </c>
      <c r="C3" s="22" t="s">
        <v>1</v>
      </c>
      <c r="D3" s="22" t="s">
        <v>2</v>
      </c>
      <c r="E3" s="22" t="s">
        <v>3</v>
      </c>
    </row>
    <row r="4" spans="1:6" ht="41.9" customHeight="1" x14ac:dyDescent="0.35">
      <c r="A4" s="30" t="s">
        <v>28</v>
      </c>
      <c r="B4" s="31">
        <v>3000000</v>
      </c>
      <c r="C4" s="31">
        <v>3000000</v>
      </c>
      <c r="D4" s="31">
        <v>3000000</v>
      </c>
      <c r="E4" s="31">
        <v>3000000</v>
      </c>
    </row>
    <row r="5" spans="1:6" ht="42" customHeight="1" x14ac:dyDescent="0.25">
      <c r="A5" s="32" t="s">
        <v>57</v>
      </c>
      <c r="B5" s="33">
        <v>23707000</v>
      </c>
      <c r="C5" s="33">
        <v>30000000</v>
      </c>
      <c r="D5" s="33">
        <v>30000000</v>
      </c>
      <c r="E5" s="33">
        <v>30000000</v>
      </c>
    </row>
    <row r="6" spans="1:6" ht="42" customHeight="1" x14ac:dyDescent="0.35">
      <c r="A6" s="32" t="s">
        <v>60</v>
      </c>
      <c r="B6" s="33">
        <v>6293000</v>
      </c>
      <c r="C6" s="33"/>
      <c r="D6" s="33"/>
      <c r="E6" s="33"/>
    </row>
    <row r="7" spans="1:6" ht="42" customHeight="1" x14ac:dyDescent="0.35">
      <c r="A7" s="32" t="s">
        <v>61</v>
      </c>
      <c r="B7" s="33">
        <v>16240000</v>
      </c>
      <c r="C7" s="34" t="s">
        <v>68</v>
      </c>
      <c r="D7" s="34" t="s">
        <v>68</v>
      </c>
      <c r="E7" s="34" t="s">
        <v>68</v>
      </c>
    </row>
    <row r="8" spans="1:6" ht="42" customHeight="1" x14ac:dyDescent="0.35">
      <c r="A8" s="35" t="s">
        <v>27</v>
      </c>
      <c r="B8" s="33" t="s">
        <v>68</v>
      </c>
      <c r="C8" s="33" t="s">
        <v>68</v>
      </c>
      <c r="D8" s="33">
        <v>300000</v>
      </c>
      <c r="E8" s="33">
        <v>300000</v>
      </c>
    </row>
    <row r="9" spans="1:6" s="21" customFormat="1" ht="42" customHeight="1" x14ac:dyDescent="0.3">
      <c r="A9" s="36" t="s">
        <v>40</v>
      </c>
      <c r="B9" s="37">
        <v>3000000</v>
      </c>
      <c r="C9" s="37">
        <v>3000000</v>
      </c>
      <c r="D9" s="37">
        <v>3000000</v>
      </c>
      <c r="E9" s="37">
        <v>3000000</v>
      </c>
    </row>
    <row r="10" spans="1:6" s="21" customFormat="1" ht="42" customHeight="1" x14ac:dyDescent="0.35">
      <c r="A10" s="38" t="s">
        <v>58</v>
      </c>
      <c r="B10" s="39">
        <v>1000000</v>
      </c>
      <c r="C10" s="39">
        <v>3000000</v>
      </c>
      <c r="D10" s="39">
        <v>3000000</v>
      </c>
      <c r="E10" s="39">
        <v>5000000</v>
      </c>
    </row>
    <row r="11" spans="1:6" ht="42" customHeight="1" thickBot="1" x14ac:dyDescent="0.4">
      <c r="A11" s="38" t="s">
        <v>59</v>
      </c>
      <c r="B11" s="39"/>
      <c r="C11" s="39">
        <v>5100000</v>
      </c>
      <c r="D11" s="39">
        <v>17500000</v>
      </c>
      <c r="E11" s="39">
        <v>56400000</v>
      </c>
      <c r="F11" s="23"/>
    </row>
    <row r="12" spans="1:6" ht="42" customHeight="1" thickBot="1" x14ac:dyDescent="0.4">
      <c r="A12" s="40" t="s">
        <v>11</v>
      </c>
      <c r="B12" s="41">
        <f>SUM(B4:B11)</f>
        <v>53240000</v>
      </c>
      <c r="C12" s="41">
        <f>SUM(C4:C11)</f>
        <v>44100000</v>
      </c>
      <c r="D12" s="41">
        <f>SUM(D4:D11)</f>
        <v>56800000</v>
      </c>
      <c r="E12" s="41">
        <f>SUM(E4:E11)</f>
        <v>97700000</v>
      </c>
    </row>
  </sheetData>
  <mergeCells count="3">
    <mergeCell ref="A1:E1"/>
    <mergeCell ref="A2:A3"/>
    <mergeCell ref="B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121930-14&amp;Csag nr. 13-16120&amp;R&amp;P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19" zoomScaleNormal="100" workbookViewId="0">
      <selection activeCell="A23" sqref="A23"/>
    </sheetView>
  </sheetViews>
  <sheetFormatPr defaultColWidth="8.54296875" defaultRowHeight="14.5" x14ac:dyDescent="0.35"/>
  <cols>
    <col min="1" max="1" width="67.81640625" customWidth="1"/>
    <col min="2" max="5" width="15.81640625" customWidth="1"/>
    <col min="6" max="6" width="11.1796875" customWidth="1"/>
  </cols>
  <sheetData>
    <row r="1" spans="1:5" ht="15.75" thickBot="1" x14ac:dyDescent="0.35">
      <c r="A1" s="70"/>
      <c r="B1" s="70"/>
      <c r="C1" s="70"/>
      <c r="D1" s="70"/>
      <c r="E1" s="70"/>
    </row>
    <row r="2" spans="1:5" ht="39" customHeight="1" thickBot="1" x14ac:dyDescent="0.4">
      <c r="A2" s="64" t="s">
        <v>51</v>
      </c>
      <c r="B2" s="73"/>
      <c r="C2" s="73"/>
      <c r="D2" s="73"/>
      <c r="E2" s="74"/>
    </row>
    <row r="3" spans="1:5" ht="25.4" customHeight="1" thickBot="1" x14ac:dyDescent="0.4">
      <c r="A3" s="71" t="s">
        <v>53</v>
      </c>
      <c r="B3" s="72" t="s">
        <v>13</v>
      </c>
      <c r="C3" s="73"/>
      <c r="D3" s="73"/>
      <c r="E3" s="74"/>
    </row>
    <row r="4" spans="1:5" ht="34.5" thickBot="1" x14ac:dyDescent="0.45">
      <c r="A4" s="61"/>
      <c r="B4" s="22" t="s">
        <v>0</v>
      </c>
      <c r="C4" s="22" t="s">
        <v>1</v>
      </c>
      <c r="D4" s="22" t="s">
        <v>2</v>
      </c>
      <c r="E4" s="22" t="s">
        <v>3</v>
      </c>
    </row>
    <row r="5" spans="1:5" ht="47.9" customHeight="1" x14ac:dyDescent="0.35">
      <c r="A5" s="30" t="s">
        <v>62</v>
      </c>
      <c r="B5" s="31">
        <v>270000</v>
      </c>
      <c r="C5" s="31">
        <v>1275000</v>
      </c>
      <c r="D5" s="42" t="s">
        <v>68</v>
      </c>
      <c r="E5" s="42" t="s">
        <v>68</v>
      </c>
    </row>
    <row r="6" spans="1:5" ht="56.25" customHeight="1" x14ac:dyDescent="0.35">
      <c r="A6" s="32" t="s">
        <v>18</v>
      </c>
      <c r="B6" s="33">
        <v>636000</v>
      </c>
      <c r="C6" s="33">
        <v>1379000</v>
      </c>
      <c r="D6" s="34" t="s">
        <v>68</v>
      </c>
      <c r="E6" s="34" t="s">
        <v>68</v>
      </c>
    </row>
    <row r="7" spans="1:5" ht="29" customHeight="1" x14ac:dyDescent="0.35">
      <c r="A7" s="32" t="s">
        <v>19</v>
      </c>
      <c r="B7" s="33">
        <v>500000</v>
      </c>
      <c r="C7" s="33">
        <v>500000</v>
      </c>
      <c r="D7" s="34" t="s">
        <v>68</v>
      </c>
      <c r="E7" s="34" t="s">
        <v>68</v>
      </c>
    </row>
    <row r="8" spans="1:5" ht="29" customHeight="1" x14ac:dyDescent="0.3">
      <c r="A8" s="35" t="s">
        <v>63</v>
      </c>
      <c r="B8" s="33">
        <v>5000000</v>
      </c>
      <c r="C8" s="33">
        <v>5000000</v>
      </c>
      <c r="D8" s="33">
        <v>5000000</v>
      </c>
      <c r="E8" s="34" t="s">
        <v>68</v>
      </c>
    </row>
    <row r="9" spans="1:5" ht="29" customHeight="1" x14ac:dyDescent="0.3">
      <c r="A9" s="35" t="s">
        <v>20</v>
      </c>
      <c r="B9" s="33">
        <v>1900000</v>
      </c>
      <c r="C9" s="33">
        <v>1900000</v>
      </c>
      <c r="D9" s="33">
        <v>1900000</v>
      </c>
      <c r="E9" s="34" t="s">
        <v>68</v>
      </c>
    </row>
    <row r="10" spans="1:5" s="21" customFormat="1" ht="29" customHeight="1" x14ac:dyDescent="0.35">
      <c r="A10" s="32" t="s">
        <v>42</v>
      </c>
      <c r="B10" s="33">
        <v>166666</v>
      </c>
      <c r="C10" s="33"/>
      <c r="D10" s="33"/>
      <c r="E10" s="34"/>
    </row>
    <row r="11" spans="1:5" ht="29" customHeight="1" x14ac:dyDescent="0.3">
      <c r="A11" s="35" t="s">
        <v>64</v>
      </c>
      <c r="B11" s="33">
        <v>3000000</v>
      </c>
      <c r="C11" s="33">
        <v>3000000</v>
      </c>
      <c r="D11" s="33">
        <v>3000000</v>
      </c>
      <c r="E11" s="34">
        <v>0</v>
      </c>
    </row>
    <row r="12" spans="1:5" ht="81.5" customHeight="1" x14ac:dyDescent="0.35">
      <c r="A12" s="32" t="s">
        <v>26</v>
      </c>
      <c r="B12" s="33">
        <v>250000</v>
      </c>
      <c r="C12" s="33">
        <v>2000000</v>
      </c>
      <c r="D12" s="33">
        <v>2000000</v>
      </c>
      <c r="E12" s="34">
        <v>0</v>
      </c>
    </row>
    <row r="13" spans="1:5" ht="29" customHeight="1" x14ac:dyDescent="0.35">
      <c r="A13" s="35" t="s">
        <v>21</v>
      </c>
      <c r="B13" s="33">
        <v>1000000</v>
      </c>
      <c r="C13" s="33">
        <v>1000000</v>
      </c>
      <c r="D13" s="33">
        <v>1000000</v>
      </c>
      <c r="E13" s="34">
        <v>0</v>
      </c>
    </row>
    <row r="14" spans="1:5" ht="29" customHeight="1" x14ac:dyDescent="0.35">
      <c r="A14" s="46" t="s">
        <v>45</v>
      </c>
      <c r="B14" s="43"/>
      <c r="C14" s="43">
        <v>1000000</v>
      </c>
      <c r="D14" s="43">
        <v>1000000</v>
      </c>
      <c r="E14" s="43">
        <v>1000000</v>
      </c>
    </row>
    <row r="15" spans="1:5" ht="29" customHeight="1" x14ac:dyDescent="0.35">
      <c r="A15" s="46" t="s">
        <v>46</v>
      </c>
      <c r="B15" s="43">
        <v>350000</v>
      </c>
      <c r="C15" s="43"/>
      <c r="D15" s="43"/>
      <c r="E15" s="43"/>
    </row>
    <row r="16" spans="1:5" ht="29" customHeight="1" x14ac:dyDescent="0.35">
      <c r="A16" s="46" t="s">
        <v>50</v>
      </c>
      <c r="B16" s="43"/>
      <c r="C16" s="43">
        <v>250000</v>
      </c>
      <c r="D16" s="43"/>
      <c r="E16" s="43"/>
    </row>
    <row r="17" spans="1:5" ht="29" customHeight="1" x14ac:dyDescent="0.35">
      <c r="A17" s="46" t="s">
        <v>30</v>
      </c>
      <c r="B17" s="43">
        <v>500000</v>
      </c>
      <c r="C17" s="43">
        <v>1000000</v>
      </c>
      <c r="D17" s="43">
        <v>2000000</v>
      </c>
      <c r="E17" s="43">
        <v>1500000</v>
      </c>
    </row>
    <row r="18" spans="1:5" ht="29" customHeight="1" x14ac:dyDescent="0.35">
      <c r="A18" s="46" t="s">
        <v>31</v>
      </c>
      <c r="B18" s="43">
        <v>2000000</v>
      </c>
      <c r="C18" s="43">
        <v>5000000</v>
      </c>
      <c r="D18" s="43">
        <v>3000000</v>
      </c>
      <c r="E18" s="43">
        <v>3000000</v>
      </c>
    </row>
    <row r="19" spans="1:5" ht="29" customHeight="1" x14ac:dyDescent="0.35">
      <c r="A19" s="46" t="s">
        <v>32</v>
      </c>
      <c r="B19" s="43"/>
      <c r="C19" s="43">
        <v>500000</v>
      </c>
      <c r="D19" s="43"/>
      <c r="E19" s="43"/>
    </row>
    <row r="20" spans="1:5" ht="29" customHeight="1" x14ac:dyDescent="0.35">
      <c r="A20" s="46" t="s">
        <v>33</v>
      </c>
      <c r="B20" s="43">
        <v>300000</v>
      </c>
      <c r="C20" s="43"/>
      <c r="D20" s="43"/>
      <c r="E20" s="43"/>
    </row>
    <row r="21" spans="1:5" ht="29" customHeight="1" x14ac:dyDescent="0.35">
      <c r="A21" s="46" t="s">
        <v>48</v>
      </c>
      <c r="B21" s="43">
        <v>1500000</v>
      </c>
      <c r="C21" s="43">
        <v>2000000</v>
      </c>
      <c r="D21" s="43">
        <v>3000000</v>
      </c>
      <c r="E21" s="43">
        <v>3000000</v>
      </c>
    </row>
    <row r="22" spans="1:5" ht="64" customHeight="1" x14ac:dyDescent="0.35">
      <c r="A22" s="47" t="s">
        <v>65</v>
      </c>
      <c r="B22" s="44">
        <v>4400000</v>
      </c>
      <c r="C22" s="44">
        <v>5400000</v>
      </c>
      <c r="D22" s="44">
        <v>4000000</v>
      </c>
      <c r="E22" s="44">
        <v>1000000</v>
      </c>
    </row>
    <row r="23" spans="1:5" ht="27.65" customHeight="1" thickBot="1" x14ac:dyDescent="0.4">
      <c r="A23" s="48" t="s">
        <v>69</v>
      </c>
      <c r="B23" s="45">
        <v>-4100000</v>
      </c>
      <c r="C23" s="45">
        <v>-5100000</v>
      </c>
      <c r="D23" s="45">
        <v>-3800000</v>
      </c>
      <c r="E23" s="45">
        <v>-950000</v>
      </c>
    </row>
    <row r="24" spans="1:5" ht="32.9" customHeight="1" thickBot="1" x14ac:dyDescent="0.45">
      <c r="A24" s="27" t="s">
        <v>11</v>
      </c>
      <c r="B24" s="29">
        <f>SUM(B5:B23)</f>
        <v>17672666</v>
      </c>
      <c r="C24" s="29">
        <f>SUM(C5:C23)</f>
        <v>26104000</v>
      </c>
      <c r="D24" s="29">
        <f>SUM(D5:D23)</f>
        <v>22100000</v>
      </c>
      <c r="E24" s="29">
        <f>SUM(E5:E23)</f>
        <v>8550000</v>
      </c>
    </row>
  </sheetData>
  <mergeCells count="4">
    <mergeCell ref="A1:E1"/>
    <mergeCell ref="A3:A4"/>
    <mergeCell ref="B3:E3"/>
    <mergeCell ref="A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121930-14&amp;Csag nr. 13-16120&amp;R&amp;P</oddFooter>
  </headerFooter>
  <rowBreaks count="1" manualBreakCount="1">
    <brk id="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activeCell="A23" sqref="A23"/>
    </sheetView>
  </sheetViews>
  <sheetFormatPr defaultColWidth="8.54296875" defaultRowHeight="14.5" x14ac:dyDescent="0.35"/>
  <cols>
    <col min="1" max="1" width="71.1796875" customWidth="1"/>
    <col min="2" max="2" width="15.54296875" customWidth="1"/>
    <col min="3" max="3" width="14.1796875" customWidth="1"/>
    <col min="4" max="5" width="15" customWidth="1"/>
  </cols>
  <sheetData>
    <row r="1" spans="1:5" ht="15.75" thickBot="1" x14ac:dyDescent="0.35">
      <c r="A1" s="70"/>
      <c r="B1" s="70"/>
      <c r="C1" s="70"/>
      <c r="D1" s="70"/>
      <c r="E1" s="70"/>
    </row>
    <row r="2" spans="1:5" ht="39" customHeight="1" thickBot="1" x14ac:dyDescent="0.4">
      <c r="A2" s="64" t="s">
        <v>51</v>
      </c>
      <c r="B2" s="73"/>
      <c r="C2" s="73"/>
      <c r="D2" s="73"/>
      <c r="E2" s="74"/>
    </row>
    <row r="3" spans="1:5" ht="25.4" customHeight="1" thickBot="1" x14ac:dyDescent="0.4">
      <c r="A3" s="71" t="s">
        <v>54</v>
      </c>
      <c r="B3" s="72" t="s">
        <v>13</v>
      </c>
      <c r="C3" s="73"/>
      <c r="D3" s="73"/>
      <c r="E3" s="74"/>
    </row>
    <row r="4" spans="1:5" ht="34.5" thickBot="1" x14ac:dyDescent="0.45">
      <c r="A4" s="61"/>
      <c r="B4" s="22" t="s">
        <v>0</v>
      </c>
      <c r="C4" s="22" t="s">
        <v>1</v>
      </c>
      <c r="D4" s="22" t="s">
        <v>2</v>
      </c>
      <c r="E4" s="22" t="s">
        <v>3</v>
      </c>
    </row>
    <row r="5" spans="1:5" ht="27.65" customHeight="1" x14ac:dyDescent="0.35">
      <c r="A5" s="50" t="s">
        <v>34</v>
      </c>
      <c r="B5" s="31">
        <v>500000</v>
      </c>
      <c r="C5" s="31"/>
      <c r="D5" s="31"/>
      <c r="E5" s="31"/>
    </row>
    <row r="6" spans="1:5" ht="39.65" customHeight="1" x14ac:dyDescent="0.35">
      <c r="A6" s="32" t="s">
        <v>66</v>
      </c>
      <c r="B6" s="33">
        <v>3000000</v>
      </c>
      <c r="C6" s="33">
        <v>3000000</v>
      </c>
      <c r="D6" s="33">
        <v>3000000</v>
      </c>
      <c r="E6" s="33">
        <v>3000000</v>
      </c>
    </row>
    <row r="7" spans="1:5" ht="27.65" customHeight="1" x14ac:dyDescent="0.35">
      <c r="A7" s="35" t="s">
        <v>35</v>
      </c>
      <c r="B7" s="33">
        <v>41000000</v>
      </c>
      <c r="C7" s="33"/>
      <c r="D7" s="33"/>
      <c r="E7" s="33"/>
    </row>
    <row r="8" spans="1:5" ht="36.65" customHeight="1" x14ac:dyDescent="0.35">
      <c r="A8" s="32" t="s">
        <v>36</v>
      </c>
      <c r="B8" s="33">
        <v>8000000</v>
      </c>
      <c r="C8" s="33">
        <v>8000000</v>
      </c>
      <c r="D8" s="33"/>
      <c r="E8" s="33"/>
    </row>
    <row r="9" spans="1:5" ht="26.9" customHeight="1" x14ac:dyDescent="0.35">
      <c r="A9" s="35" t="s">
        <v>67</v>
      </c>
      <c r="B9" s="33">
        <v>14000000</v>
      </c>
      <c r="C9" s="33"/>
      <c r="D9" s="33"/>
      <c r="E9" s="33"/>
    </row>
    <row r="10" spans="1:5" ht="50.5" customHeight="1" x14ac:dyDescent="0.35">
      <c r="A10" s="49" t="s">
        <v>56</v>
      </c>
      <c r="B10" s="39"/>
      <c r="C10" s="39">
        <v>500000</v>
      </c>
      <c r="D10" s="39"/>
      <c r="E10" s="39"/>
    </row>
    <row r="11" spans="1:5" ht="34.5" thickBot="1" x14ac:dyDescent="0.4">
      <c r="A11" s="46" t="s">
        <v>37</v>
      </c>
      <c r="B11" s="51">
        <v>1000000</v>
      </c>
      <c r="C11" s="52">
        <v>9700000</v>
      </c>
      <c r="D11" s="39"/>
      <c r="E11" s="39"/>
    </row>
    <row r="12" spans="1:5" ht="34.25" customHeight="1" thickBot="1" x14ac:dyDescent="0.4">
      <c r="A12" s="40" t="s">
        <v>11</v>
      </c>
      <c r="B12" s="41">
        <f>SUM(B5:B11)</f>
        <v>67500000</v>
      </c>
      <c r="C12" s="41">
        <f>SUM(C5:C11)</f>
        <v>21200000</v>
      </c>
      <c r="D12" s="41">
        <f>SUM(D5:D11)</f>
        <v>3000000</v>
      </c>
      <c r="E12" s="41">
        <f>SUM(E5:E11)</f>
        <v>3000000</v>
      </c>
    </row>
    <row r="14" spans="1:5" x14ac:dyDescent="0.35">
      <c r="A14" s="21"/>
      <c r="B14" s="21"/>
      <c r="C14" s="21"/>
      <c r="D14" s="21"/>
      <c r="E14" s="21"/>
    </row>
    <row r="15" spans="1:5" x14ac:dyDescent="0.35">
      <c r="A15" s="21"/>
      <c r="B15" s="21"/>
      <c r="C15" s="21"/>
      <c r="D15" s="21"/>
      <c r="E15" s="21"/>
    </row>
  </sheetData>
  <mergeCells count="4">
    <mergeCell ref="A1:E1"/>
    <mergeCell ref="A3:A4"/>
    <mergeCell ref="B3:E3"/>
    <mergeCell ref="A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121930-14&amp;Csag nr. 13-16120&amp;R&amp;P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WhiteSpace="0" zoomScaleNormal="100" workbookViewId="0">
      <selection activeCell="A23" sqref="A23"/>
    </sheetView>
  </sheetViews>
  <sheetFormatPr defaultColWidth="8.54296875" defaultRowHeight="14.5" x14ac:dyDescent="0.35"/>
  <cols>
    <col min="1" max="1" width="62.1796875" customWidth="1"/>
    <col min="2" max="5" width="15.54296875" customWidth="1"/>
  </cols>
  <sheetData>
    <row r="1" spans="1:5" ht="39" customHeight="1" thickBot="1" x14ac:dyDescent="0.4">
      <c r="A1" s="64" t="s">
        <v>51</v>
      </c>
      <c r="B1" s="65"/>
      <c r="C1" s="65"/>
      <c r="D1" s="65"/>
      <c r="E1" s="66"/>
    </row>
    <row r="2" spans="1:5" ht="25.4" customHeight="1" thickBot="1" x14ac:dyDescent="0.4">
      <c r="A2" s="71" t="s">
        <v>55</v>
      </c>
      <c r="B2" s="68" t="s">
        <v>13</v>
      </c>
      <c r="C2" s="69"/>
      <c r="D2" s="69"/>
      <c r="E2" s="69"/>
    </row>
    <row r="3" spans="1:5" ht="34.5" thickBot="1" x14ac:dyDescent="0.45">
      <c r="A3" s="61"/>
      <c r="B3" s="22" t="s">
        <v>0</v>
      </c>
      <c r="C3" s="22" t="s">
        <v>1</v>
      </c>
      <c r="D3" s="22" t="s">
        <v>2</v>
      </c>
      <c r="E3" s="22" t="s">
        <v>3</v>
      </c>
    </row>
    <row r="4" spans="1:5" ht="27.65" customHeight="1" x14ac:dyDescent="0.35">
      <c r="A4" s="50" t="s">
        <v>22</v>
      </c>
      <c r="B4" s="31">
        <v>700000</v>
      </c>
      <c r="C4" s="31">
        <v>700000</v>
      </c>
      <c r="D4" s="42" t="s">
        <v>68</v>
      </c>
      <c r="E4" s="42" t="s">
        <v>68</v>
      </c>
    </row>
    <row r="5" spans="1:5" ht="27.65" customHeight="1" x14ac:dyDescent="0.25">
      <c r="A5" s="32" t="s">
        <v>74</v>
      </c>
      <c r="B5" s="34"/>
      <c r="C5" s="33">
        <v>6000000</v>
      </c>
      <c r="D5" s="33">
        <v>6000000</v>
      </c>
      <c r="E5" s="34" t="s">
        <v>68</v>
      </c>
    </row>
    <row r="6" spans="1:5" ht="27.65" customHeight="1" x14ac:dyDescent="0.3">
      <c r="A6" s="35" t="s">
        <v>23</v>
      </c>
      <c r="B6" s="33">
        <v>1450000</v>
      </c>
      <c r="C6" s="33">
        <v>1450000</v>
      </c>
      <c r="D6" s="34" t="s">
        <v>68</v>
      </c>
      <c r="E6" s="34" t="s">
        <v>68</v>
      </c>
    </row>
    <row r="7" spans="1:5" ht="27.65" customHeight="1" x14ac:dyDescent="0.3">
      <c r="A7" s="32" t="s">
        <v>24</v>
      </c>
      <c r="B7" s="33">
        <v>300000</v>
      </c>
      <c r="C7" s="33">
        <v>300000</v>
      </c>
      <c r="D7" s="33">
        <v>300000</v>
      </c>
      <c r="E7" s="34" t="s">
        <v>68</v>
      </c>
    </row>
    <row r="8" spans="1:5" ht="27.65" customHeight="1" x14ac:dyDescent="0.3">
      <c r="A8" s="35" t="s">
        <v>25</v>
      </c>
      <c r="B8" s="34" t="s">
        <v>68</v>
      </c>
      <c r="C8" s="33">
        <v>1000000</v>
      </c>
      <c r="D8" s="34" t="s">
        <v>68</v>
      </c>
      <c r="E8" s="34" t="s">
        <v>68</v>
      </c>
    </row>
    <row r="9" spans="1:5" ht="27.65" customHeight="1" x14ac:dyDescent="0.25">
      <c r="A9" s="46" t="s">
        <v>73</v>
      </c>
      <c r="B9" s="43">
        <v>500000</v>
      </c>
      <c r="C9" s="43"/>
      <c r="D9" s="43"/>
      <c r="E9" s="43"/>
    </row>
    <row r="10" spans="1:5" ht="27.65" customHeight="1" x14ac:dyDescent="0.35">
      <c r="A10" s="47" t="s">
        <v>29</v>
      </c>
      <c r="B10" s="44">
        <v>2000000</v>
      </c>
      <c r="C10" s="44">
        <v>2500000</v>
      </c>
      <c r="D10" s="44"/>
      <c r="E10" s="44"/>
    </row>
    <row r="11" spans="1:5" ht="20.25" customHeight="1" x14ac:dyDescent="0.35">
      <c r="A11" s="48" t="s">
        <v>69</v>
      </c>
      <c r="B11" s="45">
        <v>-1900000</v>
      </c>
      <c r="C11" s="45">
        <v>-2300000</v>
      </c>
      <c r="D11" s="45"/>
      <c r="E11" s="45"/>
    </row>
    <row r="12" spans="1:5" ht="27.65" customHeight="1" x14ac:dyDescent="0.35">
      <c r="A12" s="46" t="s">
        <v>43</v>
      </c>
      <c r="B12" s="43">
        <v>500000</v>
      </c>
      <c r="C12" s="43"/>
      <c r="D12" s="43"/>
      <c r="E12" s="43"/>
    </row>
    <row r="13" spans="1:5" ht="27.65" customHeight="1" x14ac:dyDescent="0.25">
      <c r="A13" s="46" t="s">
        <v>44</v>
      </c>
      <c r="B13" s="43"/>
      <c r="C13" s="43">
        <v>2000000</v>
      </c>
      <c r="D13" s="43">
        <v>3000000</v>
      </c>
      <c r="E13" s="43">
        <v>3000000</v>
      </c>
    </row>
    <row r="14" spans="1:5" s="21" customFormat="1" ht="27.65" customHeight="1" thickBot="1" x14ac:dyDescent="0.4">
      <c r="A14" s="53" t="s">
        <v>47</v>
      </c>
      <c r="B14" s="54"/>
      <c r="C14" s="54">
        <v>1000000</v>
      </c>
      <c r="D14" s="54">
        <v>9200000</v>
      </c>
      <c r="E14" s="55"/>
    </row>
    <row r="15" spans="1:5" ht="36" customHeight="1" thickBot="1" x14ac:dyDescent="0.4">
      <c r="A15" s="40" t="s">
        <v>11</v>
      </c>
      <c r="B15" s="41">
        <f>SUM(B4:B14)</f>
        <v>3550000</v>
      </c>
      <c r="C15" s="41">
        <f>SUM(C4:C14)</f>
        <v>12650000</v>
      </c>
      <c r="D15" s="41">
        <f>SUM(D4:D14)</f>
        <v>18500000</v>
      </c>
      <c r="E15" s="41">
        <f>SUM(E4:E14)</f>
        <v>3000000</v>
      </c>
    </row>
  </sheetData>
  <mergeCells count="3">
    <mergeCell ref="A1:E1"/>
    <mergeCell ref="A2:A3"/>
    <mergeCell ref="B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121930-14&amp;Csag nr. 13-16120&amp;R&amp;P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12" zoomScaleNormal="100" workbookViewId="0">
      <selection activeCell="A23" sqref="A23"/>
    </sheetView>
  </sheetViews>
  <sheetFormatPr defaultColWidth="8.54296875" defaultRowHeight="14.5" x14ac:dyDescent="0.35"/>
  <cols>
    <col min="1" max="1" width="68.81640625" customWidth="1"/>
    <col min="2" max="5" width="15.81640625" customWidth="1"/>
    <col min="6" max="6" width="12.453125" customWidth="1"/>
  </cols>
  <sheetData>
    <row r="1" spans="1:5" ht="15.75" thickBot="1" x14ac:dyDescent="0.35">
      <c r="A1" s="70"/>
      <c r="B1" s="70"/>
      <c r="C1" s="70"/>
      <c r="D1" s="70"/>
      <c r="E1" s="70"/>
    </row>
    <row r="2" spans="1:5" ht="39" customHeight="1" thickBot="1" x14ac:dyDescent="0.4">
      <c r="A2" s="64" t="s">
        <v>51</v>
      </c>
      <c r="B2" s="73"/>
      <c r="C2" s="73"/>
      <c r="D2" s="73"/>
      <c r="E2" s="74"/>
    </row>
    <row r="3" spans="1:5" ht="25.4" customHeight="1" thickBot="1" x14ac:dyDescent="0.4">
      <c r="A3" s="71" t="s">
        <v>9</v>
      </c>
      <c r="B3" s="72" t="s">
        <v>13</v>
      </c>
      <c r="C3" s="73"/>
      <c r="D3" s="73"/>
      <c r="E3" s="74"/>
    </row>
    <row r="4" spans="1:5" ht="34.5" thickBot="1" x14ac:dyDescent="0.45">
      <c r="A4" s="61"/>
      <c r="B4" s="22" t="s">
        <v>0</v>
      </c>
      <c r="C4" s="22" t="s">
        <v>1</v>
      </c>
      <c r="D4" s="22" t="s">
        <v>2</v>
      </c>
      <c r="E4" s="22" t="s">
        <v>3</v>
      </c>
    </row>
    <row r="5" spans="1:5" ht="37.5" customHeight="1" x14ac:dyDescent="0.3">
      <c r="A5" s="48" t="s">
        <v>14</v>
      </c>
      <c r="B5" s="56"/>
      <c r="C5" s="56">
        <v>630000</v>
      </c>
      <c r="D5" s="56" t="s">
        <v>68</v>
      </c>
      <c r="E5" s="56" t="s">
        <v>68</v>
      </c>
    </row>
    <row r="6" spans="1:5" ht="37.5" customHeight="1" x14ac:dyDescent="0.35">
      <c r="A6" s="48" t="s">
        <v>38</v>
      </c>
      <c r="B6" s="39">
        <v>495540</v>
      </c>
      <c r="C6" s="39" t="s">
        <v>68</v>
      </c>
      <c r="D6" s="39" t="s">
        <v>68</v>
      </c>
      <c r="E6" s="39" t="s">
        <v>68</v>
      </c>
    </row>
    <row r="7" spans="1:5" ht="37.5" customHeight="1" x14ac:dyDescent="0.35">
      <c r="A7" s="32" t="s">
        <v>72</v>
      </c>
      <c r="B7" s="33">
        <v>4600000</v>
      </c>
      <c r="C7" s="33">
        <v>4600000</v>
      </c>
      <c r="D7" s="33" t="s">
        <v>68</v>
      </c>
      <c r="E7" s="33" t="s">
        <v>68</v>
      </c>
    </row>
    <row r="8" spans="1:5" ht="37.5" customHeight="1" x14ac:dyDescent="0.3">
      <c r="A8" s="32" t="s">
        <v>39</v>
      </c>
      <c r="B8" s="33">
        <v>525700</v>
      </c>
      <c r="C8" s="33" t="s">
        <v>68</v>
      </c>
      <c r="D8" s="33" t="s">
        <v>68</v>
      </c>
      <c r="E8" s="33" t="s">
        <v>68</v>
      </c>
    </row>
    <row r="9" spans="1:5" ht="37.5" customHeight="1" x14ac:dyDescent="0.3">
      <c r="A9" s="46" t="s">
        <v>15</v>
      </c>
      <c r="B9" s="39" t="s">
        <v>68</v>
      </c>
      <c r="C9" s="39">
        <v>800000</v>
      </c>
      <c r="D9" s="39" t="s">
        <v>68</v>
      </c>
      <c r="E9" s="39" t="s">
        <v>68</v>
      </c>
    </row>
    <row r="10" spans="1:5" ht="37.5" customHeight="1" x14ac:dyDescent="0.35">
      <c r="A10" s="32" t="s">
        <v>16</v>
      </c>
      <c r="B10" s="33" t="s">
        <v>68</v>
      </c>
      <c r="C10" s="33">
        <v>1535000</v>
      </c>
      <c r="D10" s="33">
        <v>11336420</v>
      </c>
      <c r="E10" s="33" t="s">
        <v>68</v>
      </c>
    </row>
    <row r="11" spans="1:5" ht="37.5" customHeight="1" x14ac:dyDescent="0.35">
      <c r="A11" s="32" t="s">
        <v>17</v>
      </c>
      <c r="B11" s="33">
        <v>1940000</v>
      </c>
      <c r="C11" s="33" t="s">
        <v>68</v>
      </c>
      <c r="D11" s="33" t="s">
        <v>68</v>
      </c>
      <c r="E11" s="33" t="s">
        <v>68</v>
      </c>
    </row>
    <row r="12" spans="1:5" s="21" customFormat="1" ht="37.5" customHeight="1" x14ac:dyDescent="0.35">
      <c r="A12" s="32" t="s">
        <v>71</v>
      </c>
      <c r="B12" s="33">
        <v>1000000</v>
      </c>
      <c r="C12" s="33" t="s">
        <v>68</v>
      </c>
      <c r="D12" s="33" t="s">
        <v>68</v>
      </c>
      <c r="E12" s="33" t="s">
        <v>68</v>
      </c>
    </row>
    <row r="13" spans="1:5" s="21" customFormat="1" ht="42.65" customHeight="1" thickBot="1" x14ac:dyDescent="0.4">
      <c r="A13" s="47" t="s">
        <v>70</v>
      </c>
      <c r="B13" s="57">
        <v>827686</v>
      </c>
      <c r="C13" s="57" t="s">
        <v>68</v>
      </c>
      <c r="D13" s="57" t="s">
        <v>68</v>
      </c>
      <c r="E13" s="57" t="s">
        <v>68</v>
      </c>
    </row>
    <row r="14" spans="1:5" ht="26.9" customHeight="1" thickBot="1" x14ac:dyDescent="0.3">
      <c r="A14" s="40" t="s">
        <v>11</v>
      </c>
      <c r="B14" s="41">
        <f>SUM(B5:B13)</f>
        <v>9388926</v>
      </c>
      <c r="C14" s="41">
        <f>SUM(C5:C13)</f>
        <v>7565000</v>
      </c>
      <c r="D14" s="41">
        <f>SUM(D5:D13)</f>
        <v>11336420</v>
      </c>
      <c r="E14" s="41">
        <f>SUM(E5:E13)</f>
        <v>0</v>
      </c>
    </row>
    <row r="17" spans="2:2" x14ac:dyDescent="0.35">
      <c r="B17" s="20"/>
    </row>
  </sheetData>
  <mergeCells count="4">
    <mergeCell ref="A1:E1"/>
    <mergeCell ref="A2:E2"/>
    <mergeCell ref="A3:A4"/>
    <mergeCell ref="B3:E3"/>
  </mergeCells>
  <pageMargins left="0.70866141732283472" right="0.51181102362204722" top="0.55118110236220474" bottom="0.55118110236220474" header="0.31496062992125984" footer="0.31496062992125984"/>
  <pageSetup paperSize="9" fitToWidth="0" orientation="landscape" r:id="rId1"/>
  <headerFooter>
    <oddFooter>&amp;LDok. nr. 121930-14&amp;Csag nr. 13-16120&amp;R&amp;P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A23" sqref="A23"/>
    </sheetView>
  </sheetViews>
  <sheetFormatPr defaultColWidth="8.54296875" defaultRowHeight="14.5" x14ac:dyDescent="0.35"/>
  <cols>
    <col min="1" max="1" width="58.54296875" customWidth="1"/>
    <col min="2" max="5" width="15.81640625" customWidth="1"/>
  </cols>
  <sheetData>
    <row r="1" spans="1:5" ht="15.75" thickBot="1" x14ac:dyDescent="0.35">
      <c r="A1" s="70"/>
      <c r="B1" s="70"/>
      <c r="C1" s="70"/>
      <c r="D1" s="70"/>
      <c r="E1" s="70"/>
    </row>
    <row r="2" spans="1:5" ht="39" customHeight="1" thickBot="1" x14ac:dyDescent="0.4">
      <c r="A2" s="64" t="s">
        <v>51</v>
      </c>
      <c r="B2" s="73"/>
      <c r="C2" s="73"/>
      <c r="D2" s="73"/>
      <c r="E2" s="74"/>
    </row>
    <row r="3" spans="1:5" ht="25.4" customHeight="1" thickBot="1" x14ac:dyDescent="0.4">
      <c r="A3" s="71" t="s">
        <v>10</v>
      </c>
      <c r="B3" s="72" t="s">
        <v>13</v>
      </c>
      <c r="C3" s="73"/>
      <c r="D3" s="73"/>
      <c r="E3" s="74"/>
    </row>
    <row r="4" spans="1:5" ht="34.5" thickBot="1" x14ac:dyDescent="0.45">
      <c r="A4" s="61"/>
      <c r="B4" s="22" t="s">
        <v>0</v>
      </c>
      <c r="C4" s="22" t="s">
        <v>1</v>
      </c>
      <c r="D4" s="22" t="s">
        <v>2</v>
      </c>
      <c r="E4" s="22" t="s">
        <v>3</v>
      </c>
    </row>
    <row r="5" spans="1:5" ht="27.65" customHeight="1" x14ac:dyDescent="0.3">
      <c r="A5" s="24"/>
      <c r="B5" s="10"/>
      <c r="C5" s="10"/>
      <c r="D5" s="10"/>
      <c r="E5" s="10"/>
    </row>
    <row r="6" spans="1:5" ht="27.65" customHeight="1" x14ac:dyDescent="0.4">
      <c r="A6" s="25"/>
      <c r="B6" s="11"/>
      <c r="C6" s="11"/>
      <c r="D6" s="11"/>
      <c r="E6" s="11"/>
    </row>
    <row r="7" spans="1:5" ht="27.65" customHeight="1" x14ac:dyDescent="0.4">
      <c r="A7" s="25"/>
      <c r="B7" s="11"/>
      <c r="C7" s="11"/>
      <c r="D7" s="11"/>
      <c r="E7" s="11"/>
    </row>
    <row r="8" spans="1:5" ht="27.65" customHeight="1" x14ac:dyDescent="0.4">
      <c r="A8" s="25"/>
      <c r="B8" s="11"/>
      <c r="C8" s="11"/>
      <c r="D8" s="11"/>
      <c r="E8" s="11"/>
    </row>
    <row r="9" spans="1:5" ht="27.65" customHeight="1" x14ac:dyDescent="0.4">
      <c r="A9" s="25"/>
      <c r="B9" s="11"/>
      <c r="C9" s="11"/>
      <c r="D9" s="11"/>
      <c r="E9" s="11"/>
    </row>
    <row r="10" spans="1:5" ht="27.65" customHeight="1" x14ac:dyDescent="0.4">
      <c r="A10" s="25"/>
      <c r="B10" s="11"/>
      <c r="C10" s="11"/>
      <c r="D10" s="11"/>
      <c r="E10" s="11"/>
    </row>
    <row r="11" spans="1:5" ht="27.65" customHeight="1" x14ac:dyDescent="0.4">
      <c r="A11" s="25"/>
      <c r="B11" s="11"/>
      <c r="C11" s="11"/>
      <c r="D11" s="11"/>
      <c r="E11" s="11"/>
    </row>
    <row r="12" spans="1:5" ht="27.65" customHeight="1" x14ac:dyDescent="0.4">
      <c r="A12" s="25"/>
      <c r="B12" s="11"/>
      <c r="C12" s="11"/>
      <c r="D12" s="11"/>
      <c r="E12" s="11"/>
    </row>
    <row r="13" spans="1:5" ht="27.65" customHeight="1" x14ac:dyDescent="0.4">
      <c r="A13" s="25"/>
      <c r="B13" s="11"/>
      <c r="C13" s="11"/>
      <c r="D13" s="11"/>
      <c r="E13" s="11"/>
    </row>
    <row r="14" spans="1:5" ht="27.65" customHeight="1" x14ac:dyDescent="0.4">
      <c r="A14" s="25"/>
      <c r="B14" s="11"/>
      <c r="C14" s="11"/>
      <c r="D14" s="11"/>
      <c r="E14" s="11"/>
    </row>
    <row r="15" spans="1:5" ht="27.65" customHeight="1" thickBot="1" x14ac:dyDescent="0.45">
      <c r="A15" s="26"/>
      <c r="B15" s="12"/>
      <c r="C15" s="12"/>
      <c r="D15" s="12"/>
      <c r="E15" s="12"/>
    </row>
    <row r="16" spans="1:5" ht="26.9" customHeight="1" thickBot="1" x14ac:dyDescent="0.45">
      <c r="A16" s="27"/>
      <c r="B16" s="28">
        <f>SUM(B5:B15)</f>
        <v>0</v>
      </c>
      <c r="C16" s="28">
        <f>SUM(C5:C15)</f>
        <v>0</v>
      </c>
      <c r="D16" s="28">
        <f>SUM(D5:D15)</f>
        <v>0</v>
      </c>
      <c r="E16" s="28">
        <f>SUM(E5:E15)</f>
        <v>0</v>
      </c>
    </row>
  </sheetData>
  <mergeCells count="4">
    <mergeCell ref="A1:E1"/>
    <mergeCell ref="A2:E2"/>
    <mergeCell ref="A3:A4"/>
    <mergeCell ref="B3:E3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121930-14&amp;Csag nr. 13-16120&amp;R&amp;P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6</SortOrder>
    <MeetingStartDate xmlns="d08b57ff-b9b7-4581-975d-98f87b579a51">2014-10-07T16:00:00+00:00</MeetingStartDate>
    <EnclosureFileNumber xmlns="d08b57ff-b9b7-4581-975d-98f87b579a51">121930/14</EnclosureFileNumber>
    <AgendaId xmlns="d08b57ff-b9b7-4581-975d-98f87b579a51">3090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1676794</FusionId>
    <AgendaAccessLevelName xmlns="d08b57ff-b9b7-4581-975d-98f87b579a51">Åben</AgendaAccessLevelName>
    <UNC xmlns="d08b57ff-b9b7-4581-975d-98f87b579a51">1503014</UNC>
    <MeetingTitle xmlns="d08b57ff-b9b7-4581-975d-98f87b579a51">07-10-2014</MeetingTitle>
    <MeetingDateAndTime xmlns="d08b57ff-b9b7-4581-975d-98f87b579a51">07-10-2014 fra 18:00 - 21:30</MeetingDateAndTime>
    <MeetingEndDate xmlns="d08b57ff-b9b7-4581-975d-98f87b579a51">2014-10-07T19:30:00+00:00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6C4560-00C3-429A-B14A-C05C64A135DB}"/>
</file>

<file path=customXml/itemProps2.xml><?xml version="1.0" encoding="utf-8"?>
<ds:datastoreItem xmlns:ds="http://schemas.openxmlformats.org/officeDocument/2006/customXml" ds:itemID="{8A1251B6-629F-46D1-A97E-5349E996DC26}"/>
</file>

<file path=customXml/itemProps3.xml><?xml version="1.0" encoding="utf-8"?>
<ds:datastoreItem xmlns:ds="http://schemas.openxmlformats.org/officeDocument/2006/customXml" ds:itemID="{E98D1853-2CB9-40AA-BD1E-5983C3C22A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'B&amp;U'!Udskriftstitler</vt:lpstr>
      <vt:lpstr>'P&amp;T'!Udskriftstitler</vt:lpstr>
      <vt:lpstr>'S&amp;S'!Udskriftstitler</vt:lpstr>
      <vt:lpstr>ØK!Udskriftstitler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-07-10-2014 - Bilag 241.06 Anlægsoversigter - anlæg 2015- 2018 - Byrådets 2 behandling</dc:title>
  <dc:creator>Flemming Karlsen</dc:creator>
  <cp:lastModifiedBy>Jørn Pedersen</cp:lastModifiedBy>
  <cp:lastPrinted>2014-10-03T08:38:01Z</cp:lastPrinted>
  <dcterms:created xsi:type="dcterms:W3CDTF">2014-01-22T10:50:38Z</dcterms:created>
  <dcterms:modified xsi:type="dcterms:W3CDTF">2014-10-08T11:29:35Z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